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05" windowWidth="21465" windowHeight="10320"/>
  </bookViews>
  <sheets>
    <sheet name="내역서" sheetId="1" r:id="rId1"/>
  </sheets>
  <definedNames>
    <definedName name="_xlnm.Print_Titles" localSheetId="0">내역서!$1:$3</definedName>
  </definedNames>
  <calcPr calcId="145621"/>
</workbook>
</file>

<file path=xl/calcChain.xml><?xml version="1.0" encoding="utf-8"?>
<calcChain xmlns="http://schemas.openxmlformats.org/spreadsheetml/2006/main">
  <c r="J9" i="1" l="1"/>
  <c r="H9" i="1"/>
  <c r="F9" i="1"/>
  <c r="H32" i="1" l="1"/>
  <c r="H31" i="1" s="1"/>
  <c r="J30" i="1"/>
  <c r="J32" i="1"/>
  <c r="J31" i="1" s="1"/>
  <c r="J34" i="1"/>
  <c r="J33" i="1" s="1"/>
  <c r="F4" i="1"/>
  <c r="H4" i="1"/>
  <c r="J4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4" i="1"/>
  <c r="L24" i="1"/>
  <c r="K25" i="1"/>
  <c r="L25" i="1"/>
  <c r="K26" i="1"/>
  <c r="L26" i="1"/>
  <c r="K29" i="1"/>
  <c r="F30" i="1"/>
  <c r="H30" i="1"/>
  <c r="K31" i="1"/>
  <c r="F32" i="1"/>
  <c r="F31" i="1" s="1"/>
  <c r="K33" i="1"/>
  <c r="F34" i="1"/>
  <c r="H34" i="1"/>
  <c r="H33" i="1" s="1"/>
  <c r="K35" i="1"/>
  <c r="H36" i="1"/>
  <c r="H35" i="1" s="1"/>
  <c r="J36" i="1"/>
  <c r="J35" i="1" s="1"/>
  <c r="K37" i="1"/>
  <c r="F38" i="1"/>
  <c r="J38" i="1"/>
  <c r="J37" i="1" s="1"/>
  <c r="K39" i="1"/>
  <c r="L39" i="1"/>
  <c r="K42" i="1"/>
  <c r="H43" i="1"/>
  <c r="J43" i="1"/>
  <c r="H44" i="1"/>
  <c r="J44" i="1"/>
  <c r="H45" i="1"/>
  <c r="J45" i="1"/>
  <c r="H46" i="1"/>
  <c r="J46" i="1"/>
  <c r="K47" i="1"/>
  <c r="F48" i="1"/>
  <c r="J48" i="1"/>
  <c r="F49" i="1"/>
  <c r="H49" i="1"/>
  <c r="J49" i="1"/>
  <c r="K50" i="1"/>
  <c r="F51" i="1"/>
  <c r="H51" i="1"/>
  <c r="J51" i="1"/>
  <c r="F52" i="1"/>
  <c r="H52" i="1"/>
  <c r="J52" i="1"/>
  <c r="F53" i="1"/>
  <c r="H53" i="1"/>
  <c r="J53" i="1"/>
  <c r="K54" i="1"/>
  <c r="L54" i="1"/>
  <c r="K57" i="1"/>
  <c r="K59" i="1"/>
  <c r="L59" i="1"/>
  <c r="H61" i="1"/>
  <c r="G8" i="1" s="1"/>
  <c r="H8" i="1" s="1"/>
  <c r="J61" i="1"/>
  <c r="I8" i="1" s="1"/>
  <c r="J8" i="1" s="1"/>
  <c r="H62" i="1"/>
  <c r="J62" i="1"/>
  <c r="K62" i="1"/>
  <c r="K63" i="1"/>
  <c r="K64" i="1"/>
  <c r="K65" i="1"/>
  <c r="K66" i="1"/>
  <c r="K67" i="1"/>
  <c r="K68" i="1"/>
  <c r="K69" i="1"/>
  <c r="K70" i="1"/>
  <c r="L70" i="1"/>
  <c r="H72" i="1"/>
  <c r="G23" i="1" s="1"/>
  <c r="H23" i="1" s="1"/>
  <c r="J72" i="1"/>
  <c r="I23" i="1" s="1"/>
  <c r="J23" i="1" s="1"/>
  <c r="H73" i="1"/>
  <c r="J73" i="1"/>
  <c r="K73" i="1"/>
  <c r="F74" i="1"/>
  <c r="F75" i="1"/>
  <c r="L75" i="1" s="1"/>
  <c r="K76" i="1"/>
  <c r="L76" i="1"/>
  <c r="K77" i="1"/>
  <c r="L77" i="1"/>
  <c r="K78" i="1"/>
  <c r="L78" i="1"/>
  <c r="L4" i="1" l="1"/>
  <c r="K53" i="1"/>
  <c r="K51" i="1"/>
  <c r="L31" i="1"/>
  <c r="K52" i="1"/>
  <c r="L49" i="1"/>
  <c r="K49" i="1"/>
  <c r="J47" i="1"/>
  <c r="K44" i="1"/>
  <c r="K38" i="1"/>
  <c r="K36" i="1"/>
  <c r="K32" i="1"/>
  <c r="J50" i="1"/>
  <c r="F50" i="1"/>
  <c r="K45" i="1"/>
  <c r="K48" i="1"/>
  <c r="K46" i="1"/>
  <c r="K43" i="1"/>
  <c r="K30" i="1"/>
  <c r="F72" i="1"/>
  <c r="F73" i="1"/>
  <c r="L73" i="1" s="1"/>
  <c r="L74" i="1"/>
  <c r="H50" i="1"/>
  <c r="J58" i="1"/>
  <c r="L53" i="1"/>
  <c r="F37" i="1"/>
  <c r="H29" i="1"/>
  <c r="H58" i="1"/>
  <c r="F47" i="1"/>
  <c r="F33" i="1"/>
  <c r="L33" i="1" s="1"/>
  <c r="L34" i="1"/>
  <c r="F29" i="1"/>
  <c r="L30" i="1"/>
  <c r="L52" i="1"/>
  <c r="J41" i="1"/>
  <c r="I6" i="1" s="1"/>
  <c r="J6" i="1" s="1"/>
  <c r="J42" i="1"/>
  <c r="J28" i="1"/>
  <c r="I5" i="1" s="1"/>
  <c r="J5" i="1" s="1"/>
  <c r="J29" i="1"/>
  <c r="K75" i="1"/>
  <c r="K74" i="1"/>
  <c r="F69" i="1"/>
  <c r="L69" i="1" s="1"/>
  <c r="F68" i="1"/>
  <c r="L68" i="1" s="1"/>
  <c r="F67" i="1"/>
  <c r="L67" i="1" s="1"/>
  <c r="F66" i="1"/>
  <c r="L66" i="1" s="1"/>
  <c r="F65" i="1"/>
  <c r="L65" i="1" s="1"/>
  <c r="F64" i="1"/>
  <c r="L64" i="1" s="1"/>
  <c r="F63" i="1"/>
  <c r="L51" i="1"/>
  <c r="F46" i="1"/>
  <c r="L46" i="1" s="1"/>
  <c r="F45" i="1"/>
  <c r="L45" i="1" s="1"/>
  <c r="F44" i="1"/>
  <c r="L44" i="1" s="1"/>
  <c r="F43" i="1"/>
  <c r="F36" i="1"/>
  <c r="K34" i="1"/>
  <c r="L32" i="1"/>
  <c r="H48" i="1"/>
  <c r="H47" i="1" s="1"/>
  <c r="H42" i="1"/>
  <c r="H38" i="1"/>
  <c r="H37" i="1" s="1"/>
  <c r="L50" i="1" l="1"/>
  <c r="L37" i="1"/>
  <c r="H28" i="1"/>
  <c r="G5" i="1" s="1"/>
  <c r="H5" i="1" s="1"/>
  <c r="F35" i="1"/>
  <c r="L35" i="1" s="1"/>
  <c r="L36" i="1"/>
  <c r="F41" i="1"/>
  <c r="F42" i="1"/>
  <c r="L42" i="1" s="1"/>
  <c r="L43" i="1"/>
  <c r="L48" i="1"/>
  <c r="H41" i="1"/>
  <c r="G6" i="1" s="1"/>
  <c r="H6" i="1" s="1"/>
  <c r="E23" i="1"/>
  <c r="L72" i="1"/>
  <c r="H56" i="1"/>
  <c r="G7" i="1" s="1"/>
  <c r="H7" i="1" s="1"/>
  <c r="H57" i="1"/>
  <c r="L38" i="1"/>
  <c r="J56" i="1"/>
  <c r="I7" i="1" s="1"/>
  <c r="J7" i="1" s="1"/>
  <c r="J57" i="1"/>
  <c r="L29" i="1"/>
  <c r="F62" i="1"/>
  <c r="L62" i="1" s="1"/>
  <c r="L63" i="1"/>
  <c r="F61" i="1"/>
  <c r="F28" i="1"/>
  <c r="L47" i="1"/>
  <c r="F58" i="1" l="1"/>
  <c r="K58" i="1"/>
  <c r="E8" i="1"/>
  <c r="L61" i="1"/>
  <c r="F23" i="1"/>
  <c r="L23" i="1" s="1"/>
  <c r="K23" i="1"/>
  <c r="E6" i="1"/>
  <c r="L41" i="1"/>
  <c r="E5" i="1"/>
  <c r="L28" i="1"/>
  <c r="F6" i="1" l="1"/>
  <c r="L6" i="1" s="1"/>
  <c r="K6" i="1"/>
  <c r="F8" i="1"/>
  <c r="L8" i="1" s="1"/>
  <c r="K8" i="1"/>
  <c r="F5" i="1"/>
  <c r="L5" i="1" s="1"/>
  <c r="K5" i="1"/>
  <c r="F56" i="1"/>
  <c r="F57" i="1"/>
  <c r="L57" i="1" s="1"/>
  <c r="L58" i="1"/>
  <c r="E7" i="1" l="1"/>
  <c r="L56" i="1"/>
  <c r="F7" i="1" l="1"/>
  <c r="L7" i="1" s="1"/>
  <c r="K7" i="1"/>
</calcChain>
</file>

<file path=xl/sharedStrings.xml><?xml version="1.0" encoding="utf-8"?>
<sst xmlns="http://schemas.openxmlformats.org/spreadsheetml/2006/main" count="290" uniqueCount="109">
  <si>
    <t>레미콘-VIB.포함</t>
  </si>
  <si>
    <t xml:space="preserve">   .2.1.흄관부설</t>
  </si>
  <si>
    <t>40KG/대(포장품)</t>
  </si>
  <si>
    <t xml:space="preserve">   ..조달수수료</t>
  </si>
  <si>
    <t xml:space="preserve">   3. 부 대 공</t>
  </si>
  <si>
    <t>톤마대</t>
  </si>
  <si>
    <t>25-18-8(Mpa)</t>
  </si>
  <si>
    <t>(직노+간노)x0.87 %</t>
  </si>
  <si>
    <t>경    비</t>
  </si>
  <si>
    <t>본</t>
  </si>
  <si>
    <t>직노x2.49 %</t>
  </si>
  <si>
    <t xml:space="preserve">   ..집수정</t>
  </si>
  <si>
    <t xml:space="preserve">   순 공 사 원 가</t>
  </si>
  <si>
    <t xml:space="preserve">   ..콘크리트타설(무근)</t>
  </si>
  <si>
    <t>내역서</t>
  </si>
  <si>
    <t>금 액</t>
  </si>
  <si>
    <t xml:space="preserve">   ..몰탈</t>
  </si>
  <si>
    <t>2. 배 수 공</t>
  </si>
  <si>
    <t>Ø 1000 MM</t>
  </si>
  <si>
    <t>춘두목 매립지 배수로 보수공사</t>
  </si>
  <si>
    <t>공 종 명</t>
  </si>
  <si>
    <t>합판6회</t>
  </si>
  <si>
    <t>공급가액x10%</t>
  </si>
  <si>
    <t xml:space="preserve">   노인장기요양보험료</t>
  </si>
  <si>
    <t>단 가</t>
  </si>
  <si>
    <t xml:space="preserve">   산 재 보 험 료</t>
  </si>
  <si>
    <t xml:space="preserve">   ..바닥고르기</t>
  </si>
  <si>
    <t xml:space="preserve">   연 금 보 험 료</t>
  </si>
  <si>
    <t xml:space="preserve">   계</t>
  </si>
  <si>
    <t>비 고</t>
  </si>
  <si>
    <t xml:space="preserve">   도 급 예 정 액</t>
  </si>
  <si>
    <t>3. 부 대 공</t>
  </si>
  <si>
    <t xml:space="preserve">   ..땅깍기(토사)</t>
  </si>
  <si>
    <t xml:space="preserve">   공  급  가  액</t>
  </si>
  <si>
    <t xml:space="preserve">   .1.4 되메우기</t>
  </si>
  <si>
    <t>(재+직노+간노)x6.3 %</t>
  </si>
  <si>
    <t xml:space="preserve">   .1.5 바닥고르기</t>
  </si>
  <si>
    <t>단위</t>
  </si>
  <si>
    <t>M3</t>
  </si>
  <si>
    <t>4. 사급 자재대</t>
  </si>
  <si>
    <t xml:space="preserve">   ..흄관</t>
  </si>
  <si>
    <t xml:space="preserve">   부 가 가 치 세</t>
  </si>
  <si>
    <t xml:space="preserve">   .1.2 측구뚝쌓기</t>
  </si>
  <si>
    <t xml:space="preserve">   .3.1 마대쌓기</t>
  </si>
  <si>
    <t xml:space="preserve">   </t>
  </si>
  <si>
    <t>노 무 비</t>
  </si>
  <si>
    <t xml:space="preserve">   건 강 보 험 료</t>
  </si>
  <si>
    <t xml:space="preserve">   2. 배 수 공</t>
  </si>
  <si>
    <t xml:space="preserve">   .2.2.플륨관부설</t>
  </si>
  <si>
    <t>건보x6.55 %</t>
  </si>
  <si>
    <t>규 격</t>
  </si>
  <si>
    <t xml:space="preserve">   ..거푸집</t>
  </si>
  <si>
    <t xml:space="preserve">   총  공  사  비</t>
  </si>
  <si>
    <t xml:space="preserve">   ..벤치플륨관</t>
  </si>
  <si>
    <t xml:space="preserve">   1. 토    공</t>
  </si>
  <si>
    <t xml:space="preserve">   4. 사급 자재대</t>
  </si>
  <si>
    <t xml:space="preserve">   ..스틸그레이팅받침</t>
  </si>
  <si>
    <t xml:space="preserve">   간 접 노 무 비</t>
  </si>
  <si>
    <t xml:space="preserve">   ..레미콘</t>
  </si>
  <si>
    <t>포</t>
  </si>
  <si>
    <t xml:space="preserve">   이          윤</t>
  </si>
  <si>
    <t>수량</t>
  </si>
  <si>
    <t>m</t>
  </si>
  <si>
    <t>1500X1500 하부</t>
  </si>
  <si>
    <t>5. 관급자재대</t>
  </si>
  <si>
    <t>500x500x2000 T70</t>
  </si>
  <si>
    <t>개</t>
  </si>
  <si>
    <t xml:space="preserve">   ..스틸그레이팅</t>
  </si>
  <si>
    <t>0.54%</t>
  </si>
  <si>
    <t>1. 토    공</t>
  </si>
  <si>
    <t xml:space="preserve">   .1.1 흙깍기</t>
  </si>
  <si>
    <t>굴삭기 0.6㎥</t>
  </si>
  <si>
    <t xml:space="preserve">   ..구조물터파기(토사)</t>
  </si>
  <si>
    <t>(노+경비+일관)x15 %</t>
  </si>
  <si>
    <t>기계90%,인력10%</t>
  </si>
  <si>
    <t xml:space="preserve">   5.관 급 자 재 대</t>
  </si>
  <si>
    <t xml:space="preserve">   ..되메우기</t>
  </si>
  <si>
    <t>재 료 비</t>
  </si>
  <si>
    <t>1:2</t>
  </si>
  <si>
    <t>직노x11.6 %</t>
  </si>
  <si>
    <t xml:space="preserve">   .5.1 배수관자재</t>
  </si>
  <si>
    <t xml:space="preserve">   ..측구뚝쌓기</t>
  </si>
  <si>
    <t>㎥</t>
  </si>
  <si>
    <t xml:space="preserve">   ..U형플륨관부설</t>
  </si>
  <si>
    <t>레미콘-VIB.제외</t>
  </si>
  <si>
    <t>㎡</t>
  </si>
  <si>
    <t xml:space="preserve">   .2.3.집수정설치</t>
  </si>
  <si>
    <t>굴삭기 0.7㎥</t>
  </si>
  <si>
    <t xml:space="preserve">   기  타  경  비</t>
  </si>
  <si>
    <t xml:space="preserve">   .1.3 구조물터파기</t>
  </si>
  <si>
    <t>직노x1.70 %</t>
  </si>
  <si>
    <t xml:space="preserve">   일 반 관 리 비</t>
  </si>
  <si>
    <t xml:space="preserve">   ..마대쌓기 및 운반</t>
  </si>
  <si>
    <t>식</t>
  </si>
  <si>
    <t>(직노+간노)x3.8 %</t>
  </si>
  <si>
    <t>25-21-8(Mpa)</t>
  </si>
  <si>
    <t>1600x1600x50</t>
  </si>
  <si>
    <t>D1000 T82</t>
  </si>
  <si>
    <t>500∼700kg미만</t>
  </si>
  <si>
    <t xml:space="preserve">   .4.1 자재대</t>
  </si>
  <si>
    <t>기계100%</t>
  </si>
  <si>
    <t xml:space="preserve">   고 용 보 험 료</t>
  </si>
  <si>
    <t>합    계</t>
  </si>
  <si>
    <t xml:space="preserve">   ..모래</t>
  </si>
  <si>
    <t>(재+노+경)x6.0 %</t>
  </si>
  <si>
    <t xml:space="preserve">   ..관접합및부설(소켓식)</t>
  </si>
  <si>
    <t xml:space="preserve">   ..보통시멘트</t>
  </si>
  <si>
    <t xml:space="preserve">   ..관급자재 전체금액 단위조정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</si>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</sst>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;\-General\,&quot;&quot;;@"/>
  </numFmts>
  <fonts count="3" x14ac:knownFonts="1">
    <font>
      <sz val="9"/>
      <color indexed="8"/>
      <name val="Arial"/>
      <family val="2"/>
    </font>
    <font>
      <sz val="8"/>
      <name val="돋움"/>
      <family val="3"/>
      <charset val="129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>
      <alignment vertical="center"/>
    </xf>
  </cellStyleXfs>
  <cellXfs count="7">
    <xf numFmtId="0" fontId="0" fillId="0" borderId="0" xfId="0"/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/>
    <xf numFmtId="41" fontId="0" fillId="0" borderId="0" xfId="1" applyFont="1" applyAlignment="1"/>
    <xf numFmtId="41" fontId="0" fillId="0" borderId="1" xfId="1" applyFont="1" applyBorder="1" applyAlignment="1"/>
    <xf numFmtId="41" fontId="0" fillId="0" borderId="1" xfId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selection activeCell="A8" sqref="A8"/>
    </sheetView>
  </sheetViews>
  <sheetFormatPr defaultRowHeight="12" x14ac:dyDescent="0.2"/>
  <cols>
    <col min="1" max="1" width="25" customWidth="1"/>
    <col min="2" max="2" width="20" customWidth="1"/>
    <col min="3" max="3" width="8" customWidth="1"/>
    <col min="4" max="4" width="4" customWidth="1"/>
    <col min="5" max="12" width="12.5703125" customWidth="1"/>
    <col min="13" max="13" width="10" customWidth="1"/>
  </cols>
  <sheetData>
    <row r="1" spans="1:13" x14ac:dyDescent="0.2">
      <c r="A1" t="s">
        <v>14</v>
      </c>
    </row>
    <row r="2" spans="1:13" x14ac:dyDescent="0.2">
      <c r="A2" s="6" t="s">
        <v>20</v>
      </c>
      <c r="B2" s="6" t="s">
        <v>50</v>
      </c>
      <c r="C2" s="6" t="s">
        <v>61</v>
      </c>
      <c r="D2" s="6" t="s">
        <v>37</v>
      </c>
      <c r="E2" s="6" t="s">
        <v>77</v>
      </c>
      <c r="F2" s="6" t="s">
        <v>108</v>
      </c>
      <c r="G2" s="6" t="s">
        <v>45</v>
      </c>
      <c r="H2" s="6" t="s">
        <v>108</v>
      </c>
      <c r="I2" s="6" t="s">
        <v>8</v>
      </c>
      <c r="J2" s="6" t="s">
        <v>108</v>
      </c>
      <c r="K2" s="6" t="s">
        <v>102</v>
      </c>
      <c r="L2" s="6" t="s">
        <v>108</v>
      </c>
      <c r="M2" s="6" t="s">
        <v>29</v>
      </c>
    </row>
    <row r="3" spans="1:13" x14ac:dyDescent="0.2">
      <c r="A3" s="6" t="s">
        <v>108</v>
      </c>
      <c r="B3" s="6" t="s">
        <v>108</v>
      </c>
      <c r="C3" s="6" t="s">
        <v>108</v>
      </c>
      <c r="D3" s="6" t="s">
        <v>108</v>
      </c>
      <c r="E3" s="1" t="s">
        <v>24</v>
      </c>
      <c r="F3" s="1" t="s">
        <v>15</v>
      </c>
      <c r="G3" s="1" t="s">
        <v>24</v>
      </c>
      <c r="H3" s="1" t="s">
        <v>15</v>
      </c>
      <c r="I3" s="1" t="s">
        <v>24</v>
      </c>
      <c r="J3" s="1" t="s">
        <v>15</v>
      </c>
      <c r="K3" s="1" t="s">
        <v>24</v>
      </c>
      <c r="L3" s="1" t="s">
        <v>15</v>
      </c>
      <c r="M3" s="6" t="s">
        <v>108</v>
      </c>
    </row>
    <row r="4" spans="1:13" x14ac:dyDescent="0.2">
      <c r="A4" s="2" t="s">
        <v>19</v>
      </c>
      <c r="B4" s="2" t="s">
        <v>108</v>
      </c>
      <c r="C4" s="2">
        <v>0</v>
      </c>
      <c r="D4" s="2" t="s">
        <v>108</v>
      </c>
      <c r="E4" s="3"/>
      <c r="F4" s="4">
        <f>TRUNC(F24,0)</f>
        <v>0</v>
      </c>
      <c r="G4" s="3"/>
      <c r="H4" s="4">
        <f>TRUNC(H24,0)</f>
        <v>0</v>
      </c>
      <c r="I4" s="3"/>
      <c r="J4" s="4">
        <f>TRUNC(J24,0)</f>
        <v>0</v>
      </c>
      <c r="K4" s="3"/>
      <c r="L4" s="4">
        <f t="shared" ref="L4:L26" si="0">F4+H4+J4</f>
        <v>0</v>
      </c>
      <c r="M4" s="2" t="s">
        <v>108</v>
      </c>
    </row>
    <row r="5" spans="1:13" x14ac:dyDescent="0.2">
      <c r="A5" s="2" t="s">
        <v>54</v>
      </c>
      <c r="B5" s="2" t="s">
        <v>108</v>
      </c>
      <c r="C5" s="2">
        <v>1</v>
      </c>
      <c r="D5" s="2" t="s">
        <v>93</v>
      </c>
      <c r="E5" s="4">
        <f>F28</f>
        <v>0</v>
      </c>
      <c r="F5" s="4">
        <f>TRUNC(E5*C5,0)</f>
        <v>0</v>
      </c>
      <c r="G5" s="4">
        <f>H28</f>
        <v>0</v>
      </c>
      <c r="H5" s="4">
        <f>TRUNC(G5*C5,0)</f>
        <v>0</v>
      </c>
      <c r="I5" s="4">
        <f>J28</f>
        <v>0</v>
      </c>
      <c r="J5" s="4">
        <f>TRUNC(I5*C5,0)</f>
        <v>0</v>
      </c>
      <c r="K5" s="4">
        <f t="shared" ref="K5:K26" si="1">E5+G5+I5</f>
        <v>0</v>
      </c>
      <c r="L5" s="4">
        <f t="shared" si="0"/>
        <v>0</v>
      </c>
      <c r="M5" s="2" t="s">
        <v>108</v>
      </c>
    </row>
    <row r="6" spans="1:13" x14ac:dyDescent="0.2">
      <c r="A6" s="2" t="s">
        <v>47</v>
      </c>
      <c r="B6" s="2" t="s">
        <v>108</v>
      </c>
      <c r="C6" s="2">
        <v>1</v>
      </c>
      <c r="D6" s="2" t="s">
        <v>93</v>
      </c>
      <c r="E6" s="4">
        <f>F41</f>
        <v>0</v>
      </c>
      <c r="F6" s="4">
        <f>TRUNC(E6*C6,0)</f>
        <v>0</v>
      </c>
      <c r="G6" s="4">
        <f>H41</f>
        <v>0</v>
      </c>
      <c r="H6" s="4">
        <f>TRUNC(G6*C6,0)</f>
        <v>0</v>
      </c>
      <c r="I6" s="4">
        <f>J41</f>
        <v>0</v>
      </c>
      <c r="J6" s="4">
        <f>TRUNC(I6*C6,0)</f>
        <v>0</v>
      </c>
      <c r="K6" s="4">
        <f t="shared" si="1"/>
        <v>0</v>
      </c>
      <c r="L6" s="4">
        <f t="shared" si="0"/>
        <v>0</v>
      </c>
      <c r="M6" s="2" t="s">
        <v>108</v>
      </c>
    </row>
    <row r="7" spans="1:13" x14ac:dyDescent="0.2">
      <c r="A7" s="2" t="s">
        <v>4</v>
      </c>
      <c r="B7" s="2" t="s">
        <v>108</v>
      </c>
      <c r="C7" s="2">
        <v>1</v>
      </c>
      <c r="D7" s="2" t="s">
        <v>93</v>
      </c>
      <c r="E7" s="4">
        <f>F56</f>
        <v>0</v>
      </c>
      <c r="F7" s="4">
        <f>TRUNC(E7*C7,0)</f>
        <v>0</v>
      </c>
      <c r="G7" s="4">
        <f>H56</f>
        <v>0</v>
      </c>
      <c r="H7" s="4">
        <f>TRUNC(G7*C7,0)</f>
        <v>0</v>
      </c>
      <c r="I7" s="4">
        <f>J56</f>
        <v>0</v>
      </c>
      <c r="J7" s="4">
        <f>TRUNC(I7*C7,0)</f>
        <v>0</v>
      </c>
      <c r="K7" s="4">
        <f t="shared" si="1"/>
        <v>0</v>
      </c>
      <c r="L7" s="4">
        <f t="shared" si="0"/>
        <v>0</v>
      </c>
      <c r="M7" s="2" t="s">
        <v>108</v>
      </c>
    </row>
    <row r="8" spans="1:13" x14ac:dyDescent="0.2">
      <c r="A8" s="2" t="s">
        <v>55</v>
      </c>
      <c r="B8" s="2" t="s">
        <v>108</v>
      </c>
      <c r="C8" s="2">
        <v>1</v>
      </c>
      <c r="D8" s="2" t="s">
        <v>93</v>
      </c>
      <c r="E8" s="4">
        <f>F61</f>
        <v>0</v>
      </c>
      <c r="F8" s="4">
        <f>TRUNC(E8*C8,0)</f>
        <v>0</v>
      </c>
      <c r="G8" s="4">
        <f>H61</f>
        <v>0</v>
      </c>
      <c r="H8" s="4">
        <f>TRUNC(G8*C8,0)</f>
        <v>0</v>
      </c>
      <c r="I8" s="4">
        <f>J61</f>
        <v>0</v>
      </c>
      <c r="J8" s="4">
        <f>TRUNC(I8*C8,0)</f>
        <v>0</v>
      </c>
      <c r="K8" s="4">
        <f t="shared" si="1"/>
        <v>0</v>
      </c>
      <c r="L8" s="4">
        <f t="shared" si="0"/>
        <v>0</v>
      </c>
      <c r="M8" s="2" t="s">
        <v>108</v>
      </c>
    </row>
    <row r="9" spans="1:13" x14ac:dyDescent="0.2">
      <c r="A9" s="2" t="s">
        <v>28</v>
      </c>
      <c r="B9" s="2" t="s">
        <v>108</v>
      </c>
      <c r="C9" s="2"/>
      <c r="D9" s="2" t="s">
        <v>108</v>
      </c>
      <c r="E9" s="5"/>
      <c r="F9" s="4">
        <f>SUM(F5:F8)</f>
        <v>0</v>
      </c>
      <c r="G9" s="5"/>
      <c r="H9" s="4">
        <f>SUM(H5:H8)</f>
        <v>0</v>
      </c>
      <c r="I9" s="5"/>
      <c r="J9" s="4">
        <f>SUM(J5:J8)</f>
        <v>0</v>
      </c>
      <c r="K9" s="4">
        <f t="shared" si="1"/>
        <v>0</v>
      </c>
      <c r="L9" s="4">
        <f t="shared" si="0"/>
        <v>0</v>
      </c>
      <c r="M9" s="2" t="s">
        <v>108</v>
      </c>
    </row>
    <row r="10" spans="1:13" x14ac:dyDescent="0.2">
      <c r="A10" s="2" t="s">
        <v>57</v>
      </c>
      <c r="B10" s="2" t="s">
        <v>79</v>
      </c>
      <c r="C10" s="2">
        <v>1</v>
      </c>
      <c r="D10" s="2" t="s">
        <v>93</v>
      </c>
      <c r="E10" s="5"/>
      <c r="F10" s="4">
        <v>0</v>
      </c>
      <c r="G10" s="5"/>
      <c r="H10" s="4"/>
      <c r="I10" s="5"/>
      <c r="J10" s="4">
        <v>0</v>
      </c>
      <c r="K10" s="4">
        <f t="shared" si="1"/>
        <v>0</v>
      </c>
      <c r="L10" s="4">
        <f t="shared" si="0"/>
        <v>0</v>
      </c>
      <c r="M10" s="2" t="s">
        <v>108</v>
      </c>
    </row>
    <row r="11" spans="1:13" x14ac:dyDescent="0.2">
      <c r="A11" s="2" t="s">
        <v>25</v>
      </c>
      <c r="B11" s="2" t="s">
        <v>94</v>
      </c>
      <c r="C11" s="2">
        <v>1</v>
      </c>
      <c r="D11" s="2" t="s">
        <v>93</v>
      </c>
      <c r="E11" s="5"/>
      <c r="F11" s="4">
        <v>0</v>
      </c>
      <c r="G11" s="5"/>
      <c r="H11" s="4">
        <v>0</v>
      </c>
      <c r="I11" s="5"/>
      <c r="J11" s="4"/>
      <c r="K11" s="4">
        <f t="shared" si="1"/>
        <v>0</v>
      </c>
      <c r="L11" s="4">
        <f t="shared" si="0"/>
        <v>0</v>
      </c>
      <c r="M11" s="2" t="s">
        <v>108</v>
      </c>
    </row>
    <row r="12" spans="1:13" x14ac:dyDescent="0.2">
      <c r="A12" s="2" t="s">
        <v>101</v>
      </c>
      <c r="B12" s="2" t="s">
        <v>7</v>
      </c>
      <c r="C12" s="2">
        <v>1</v>
      </c>
      <c r="D12" s="2" t="s">
        <v>93</v>
      </c>
      <c r="E12" s="5"/>
      <c r="F12" s="4">
        <v>0</v>
      </c>
      <c r="G12" s="5"/>
      <c r="H12" s="4">
        <v>0</v>
      </c>
      <c r="I12" s="5"/>
      <c r="J12" s="4"/>
      <c r="K12" s="4">
        <f t="shared" si="1"/>
        <v>0</v>
      </c>
      <c r="L12" s="4">
        <f t="shared" si="0"/>
        <v>0</v>
      </c>
      <c r="M12" s="2" t="s">
        <v>108</v>
      </c>
    </row>
    <row r="13" spans="1:13" x14ac:dyDescent="0.2">
      <c r="A13" s="2" t="s">
        <v>46</v>
      </c>
      <c r="B13" s="2" t="s">
        <v>90</v>
      </c>
      <c r="C13" s="2">
        <v>1</v>
      </c>
      <c r="D13" s="2" t="s">
        <v>93</v>
      </c>
      <c r="E13" s="5"/>
      <c r="F13" s="4">
        <v>0</v>
      </c>
      <c r="G13" s="5"/>
      <c r="H13" s="4">
        <v>0</v>
      </c>
      <c r="I13" s="5"/>
      <c r="J13" s="4"/>
      <c r="K13" s="4">
        <f t="shared" si="1"/>
        <v>0</v>
      </c>
      <c r="L13" s="4">
        <f t="shared" si="0"/>
        <v>0</v>
      </c>
      <c r="M13" s="2" t="s">
        <v>108</v>
      </c>
    </row>
    <row r="14" spans="1:13" x14ac:dyDescent="0.2">
      <c r="A14" s="2" t="s">
        <v>23</v>
      </c>
      <c r="B14" s="2" t="s">
        <v>49</v>
      </c>
      <c r="C14" s="2">
        <v>1</v>
      </c>
      <c r="D14" s="2" t="s">
        <v>93</v>
      </c>
      <c r="E14" s="5"/>
      <c r="F14" s="4">
        <v>0</v>
      </c>
      <c r="G14" s="5"/>
      <c r="H14" s="4">
        <v>0</v>
      </c>
      <c r="I14" s="5"/>
      <c r="J14" s="4"/>
      <c r="K14" s="4">
        <f t="shared" si="1"/>
        <v>0</v>
      </c>
      <c r="L14" s="4">
        <f t="shared" si="0"/>
        <v>0</v>
      </c>
      <c r="M14" s="2" t="s">
        <v>108</v>
      </c>
    </row>
    <row r="15" spans="1:13" x14ac:dyDescent="0.2">
      <c r="A15" s="2" t="s">
        <v>27</v>
      </c>
      <c r="B15" s="2" t="s">
        <v>10</v>
      </c>
      <c r="C15" s="2">
        <v>1</v>
      </c>
      <c r="D15" s="2" t="s">
        <v>93</v>
      </c>
      <c r="E15" s="5"/>
      <c r="F15" s="4">
        <v>0</v>
      </c>
      <c r="G15" s="5"/>
      <c r="H15" s="4">
        <v>0</v>
      </c>
      <c r="I15" s="5"/>
      <c r="J15" s="4"/>
      <c r="K15" s="4">
        <f t="shared" si="1"/>
        <v>0</v>
      </c>
      <c r="L15" s="4">
        <f t="shared" si="0"/>
        <v>0</v>
      </c>
      <c r="M15" s="2" t="s">
        <v>108</v>
      </c>
    </row>
    <row r="16" spans="1:13" x14ac:dyDescent="0.2">
      <c r="A16" s="2" t="s">
        <v>88</v>
      </c>
      <c r="B16" s="2" t="s">
        <v>35</v>
      </c>
      <c r="C16" s="2">
        <v>1</v>
      </c>
      <c r="D16" s="2" t="s">
        <v>93</v>
      </c>
      <c r="E16" s="5"/>
      <c r="F16" s="4">
        <v>0</v>
      </c>
      <c r="G16" s="5"/>
      <c r="H16" s="4">
        <v>0</v>
      </c>
      <c r="I16" s="5"/>
      <c r="J16" s="4"/>
      <c r="K16" s="4">
        <f t="shared" si="1"/>
        <v>0</v>
      </c>
      <c r="L16" s="4">
        <f t="shared" si="0"/>
        <v>0</v>
      </c>
      <c r="M16" s="2" t="s">
        <v>108</v>
      </c>
    </row>
    <row r="17" spans="1:13" x14ac:dyDescent="0.2">
      <c r="A17" s="2" t="s">
        <v>12</v>
      </c>
      <c r="B17" s="2" t="s">
        <v>108</v>
      </c>
      <c r="C17" s="2"/>
      <c r="D17" s="2" t="s">
        <v>108</v>
      </c>
      <c r="E17" s="5"/>
      <c r="F17" s="4"/>
      <c r="G17" s="5"/>
      <c r="H17" s="4"/>
      <c r="I17" s="5"/>
      <c r="J17" s="4"/>
      <c r="K17" s="4">
        <f t="shared" si="1"/>
        <v>0</v>
      </c>
      <c r="L17" s="4">
        <f t="shared" si="0"/>
        <v>0</v>
      </c>
      <c r="M17" s="2" t="s">
        <v>108</v>
      </c>
    </row>
    <row r="18" spans="1:13" x14ac:dyDescent="0.2">
      <c r="A18" s="2" t="s">
        <v>91</v>
      </c>
      <c r="B18" s="2" t="s">
        <v>104</v>
      </c>
      <c r="C18" s="2">
        <v>1</v>
      </c>
      <c r="D18" s="2" t="s">
        <v>93</v>
      </c>
      <c r="E18" s="5"/>
      <c r="F18" s="4">
        <v>0</v>
      </c>
      <c r="G18" s="5"/>
      <c r="H18" s="4">
        <v>0</v>
      </c>
      <c r="I18" s="5"/>
      <c r="J18" s="4"/>
      <c r="K18" s="4">
        <f t="shared" si="1"/>
        <v>0</v>
      </c>
      <c r="L18" s="4">
        <f t="shared" si="0"/>
        <v>0</v>
      </c>
      <c r="M18" s="2" t="s">
        <v>108</v>
      </c>
    </row>
    <row r="19" spans="1:13" x14ac:dyDescent="0.2">
      <c r="A19" s="2" t="s">
        <v>60</v>
      </c>
      <c r="B19" s="2" t="s">
        <v>73</v>
      </c>
      <c r="C19" s="2">
        <v>1</v>
      </c>
      <c r="D19" s="2" t="s">
        <v>93</v>
      </c>
      <c r="E19" s="5"/>
      <c r="F19" s="4">
        <v>0</v>
      </c>
      <c r="G19" s="5"/>
      <c r="H19" s="4">
        <v>0</v>
      </c>
      <c r="I19" s="5"/>
      <c r="J19" s="4"/>
      <c r="K19" s="4">
        <f t="shared" si="1"/>
        <v>0</v>
      </c>
      <c r="L19" s="4">
        <f t="shared" si="0"/>
        <v>0</v>
      </c>
      <c r="M19" s="2"/>
    </row>
    <row r="20" spans="1:13" x14ac:dyDescent="0.2">
      <c r="A20" s="2" t="s">
        <v>33</v>
      </c>
      <c r="B20" s="2" t="s">
        <v>108</v>
      </c>
      <c r="C20" s="2"/>
      <c r="D20" s="2" t="s">
        <v>108</v>
      </c>
      <c r="E20" s="5"/>
      <c r="F20" s="4"/>
      <c r="G20" s="5"/>
      <c r="H20" s="4"/>
      <c r="I20" s="5"/>
      <c r="J20" s="4"/>
      <c r="K20" s="4">
        <f t="shared" si="1"/>
        <v>0</v>
      </c>
      <c r="L20" s="4">
        <f t="shared" si="0"/>
        <v>0</v>
      </c>
      <c r="M20" s="2" t="s">
        <v>108</v>
      </c>
    </row>
    <row r="21" spans="1:13" x14ac:dyDescent="0.2">
      <c r="A21" s="2" t="s">
        <v>41</v>
      </c>
      <c r="B21" s="2" t="s">
        <v>22</v>
      </c>
      <c r="C21" s="2">
        <v>1</v>
      </c>
      <c r="D21" s="2" t="s">
        <v>93</v>
      </c>
      <c r="E21" s="5"/>
      <c r="F21" s="4">
        <v>0</v>
      </c>
      <c r="G21" s="5"/>
      <c r="H21" s="4">
        <v>0</v>
      </c>
      <c r="I21" s="5"/>
      <c r="J21" s="4"/>
      <c r="K21" s="4">
        <f t="shared" si="1"/>
        <v>0</v>
      </c>
      <c r="L21" s="4">
        <f t="shared" si="0"/>
        <v>0</v>
      </c>
      <c r="M21" s="2" t="s">
        <v>108</v>
      </c>
    </row>
    <row r="22" spans="1:13" x14ac:dyDescent="0.2">
      <c r="A22" s="2" t="s">
        <v>30</v>
      </c>
      <c r="B22" s="2" t="s">
        <v>108</v>
      </c>
      <c r="C22" s="2"/>
      <c r="D22" s="2" t="s">
        <v>108</v>
      </c>
      <c r="E22" s="5"/>
      <c r="F22" s="4"/>
      <c r="G22" s="5"/>
      <c r="H22" s="4"/>
      <c r="I22" s="5"/>
      <c r="J22" s="4"/>
      <c r="K22" s="4">
        <f t="shared" si="1"/>
        <v>0</v>
      </c>
      <c r="L22" s="4">
        <f t="shared" si="0"/>
        <v>0</v>
      </c>
      <c r="M22" s="2" t="s">
        <v>108</v>
      </c>
    </row>
    <row r="23" spans="1:13" x14ac:dyDescent="0.2">
      <c r="A23" s="2" t="s">
        <v>75</v>
      </c>
      <c r="B23" s="2" t="s">
        <v>108</v>
      </c>
      <c r="C23" s="2">
        <v>1</v>
      </c>
      <c r="D23" s="2" t="s">
        <v>93</v>
      </c>
      <c r="E23" s="4">
        <f>F72</f>
        <v>10470000</v>
      </c>
      <c r="F23" s="4">
        <f>TRUNC(E23*C23,0)</f>
        <v>10470000</v>
      </c>
      <c r="G23" s="4">
        <f>H72</f>
        <v>0</v>
      </c>
      <c r="H23" s="4">
        <f>TRUNC(G23*C23,0)</f>
        <v>0</v>
      </c>
      <c r="I23" s="4">
        <f>J72</f>
        <v>0</v>
      </c>
      <c r="J23" s="4">
        <f>TRUNC(I23*C23,0)</f>
        <v>0</v>
      </c>
      <c r="K23" s="4">
        <f t="shared" si="1"/>
        <v>10470000</v>
      </c>
      <c r="L23" s="4">
        <f t="shared" si="0"/>
        <v>10470000</v>
      </c>
      <c r="M23" s="2" t="s">
        <v>108</v>
      </c>
    </row>
    <row r="24" spans="1:13" x14ac:dyDescent="0.2">
      <c r="A24" s="2" t="s">
        <v>52</v>
      </c>
      <c r="B24" s="2" t="s">
        <v>108</v>
      </c>
      <c r="C24" s="2"/>
      <c r="D24" s="2" t="s">
        <v>108</v>
      </c>
      <c r="E24" s="5"/>
      <c r="F24" s="4"/>
      <c r="G24" s="5"/>
      <c r="H24" s="4"/>
      <c r="I24" s="5"/>
      <c r="J24" s="4"/>
      <c r="K24" s="4">
        <f t="shared" si="1"/>
        <v>0</v>
      </c>
      <c r="L24" s="4">
        <f t="shared" si="0"/>
        <v>0</v>
      </c>
      <c r="M24" s="2" t="s">
        <v>108</v>
      </c>
    </row>
    <row r="25" spans="1:13" x14ac:dyDescent="0.2">
      <c r="A25" s="2" t="s">
        <v>44</v>
      </c>
      <c r="B25" s="2" t="s">
        <v>108</v>
      </c>
      <c r="C25" s="2"/>
      <c r="D25" s="2" t="s">
        <v>108</v>
      </c>
      <c r="E25" s="5"/>
      <c r="F25" s="4">
        <v>0</v>
      </c>
      <c r="G25" s="5"/>
      <c r="H25" s="4">
        <v>0</v>
      </c>
      <c r="I25" s="5"/>
      <c r="J25" s="4">
        <v>0</v>
      </c>
      <c r="K25" s="4">
        <f t="shared" si="1"/>
        <v>0</v>
      </c>
      <c r="L25" s="4">
        <f t="shared" si="0"/>
        <v>0</v>
      </c>
      <c r="M25" s="2" t="s">
        <v>108</v>
      </c>
    </row>
    <row r="26" spans="1:13" x14ac:dyDescent="0.2">
      <c r="A26" s="2" t="s">
        <v>44</v>
      </c>
      <c r="B26" s="2" t="s">
        <v>108</v>
      </c>
      <c r="C26" s="2"/>
      <c r="D26" s="2" t="s">
        <v>108</v>
      </c>
      <c r="E26" s="5"/>
      <c r="F26" s="4">
        <v>0</v>
      </c>
      <c r="G26" s="5"/>
      <c r="H26" s="4">
        <v>0</v>
      </c>
      <c r="I26" s="5"/>
      <c r="J26" s="4">
        <v>0</v>
      </c>
      <c r="K26" s="4">
        <f t="shared" si="1"/>
        <v>0</v>
      </c>
      <c r="L26" s="4">
        <f t="shared" si="0"/>
        <v>0</v>
      </c>
      <c r="M26" s="2" t="s">
        <v>108</v>
      </c>
    </row>
    <row r="27" spans="1:13" x14ac:dyDescent="0.2">
      <c r="A27" s="1"/>
      <c r="B27" s="1"/>
      <c r="C27" s="1"/>
      <c r="D27" s="1"/>
      <c r="E27" s="5"/>
      <c r="F27" s="5"/>
      <c r="G27" s="5"/>
      <c r="H27" s="5"/>
      <c r="I27" s="5"/>
      <c r="J27" s="5"/>
      <c r="K27" s="5"/>
      <c r="L27" s="5"/>
      <c r="M27" s="1"/>
    </row>
    <row r="28" spans="1:13" x14ac:dyDescent="0.2">
      <c r="A28" s="2" t="s">
        <v>69</v>
      </c>
      <c r="B28" s="2" t="s">
        <v>108</v>
      </c>
      <c r="C28" s="2">
        <v>1</v>
      </c>
      <c r="D28" s="2" t="s">
        <v>93</v>
      </c>
      <c r="E28" s="3"/>
      <c r="F28" s="4">
        <f>TRUNC(F30+F32+F34+F36+F38,0)</f>
        <v>0</v>
      </c>
      <c r="G28" s="3"/>
      <c r="H28" s="4">
        <f>TRUNC(H30+H32+H34+H36+H38,0)</f>
        <v>0</v>
      </c>
      <c r="I28" s="3"/>
      <c r="J28" s="4">
        <f>TRUNC(J30+J32+J34+J36+J38,0)</f>
        <v>0</v>
      </c>
      <c r="K28" s="3"/>
      <c r="L28" s="4">
        <f t="shared" ref="L28:L39" si="2">F28+H28+J28</f>
        <v>0</v>
      </c>
      <c r="M28" s="2" t="s">
        <v>108</v>
      </c>
    </row>
    <row r="29" spans="1:13" x14ac:dyDescent="0.2">
      <c r="A29" s="2" t="s">
        <v>70</v>
      </c>
      <c r="B29" s="2" t="s">
        <v>108</v>
      </c>
      <c r="C29" s="2"/>
      <c r="D29" s="2" t="s">
        <v>108</v>
      </c>
      <c r="E29" s="5"/>
      <c r="F29" s="4">
        <f>TRUNC(F30,0)</f>
        <v>0</v>
      </c>
      <c r="G29" s="5"/>
      <c r="H29" s="4">
        <f>TRUNC(H30,0)</f>
        <v>0</v>
      </c>
      <c r="I29" s="5"/>
      <c r="J29" s="4">
        <f>TRUNC(J30,0)</f>
        <v>0</v>
      </c>
      <c r="K29" s="4">
        <f t="shared" ref="K29:K39" si="3">E29+G29+I29</f>
        <v>0</v>
      </c>
      <c r="L29" s="4">
        <f t="shared" si="2"/>
        <v>0</v>
      </c>
      <c r="M29" s="2" t="s">
        <v>108</v>
      </c>
    </row>
    <row r="30" spans="1:13" x14ac:dyDescent="0.2">
      <c r="A30" s="2" t="s">
        <v>32</v>
      </c>
      <c r="B30" s="2" t="s">
        <v>87</v>
      </c>
      <c r="C30" s="2">
        <v>176</v>
      </c>
      <c r="D30" s="2" t="s">
        <v>82</v>
      </c>
      <c r="E30" s="4"/>
      <c r="F30" s="4">
        <f>TRUNC(E30*C30,0)</f>
        <v>0</v>
      </c>
      <c r="G30" s="4"/>
      <c r="H30" s="4">
        <f>TRUNC(G30*C30,0)</f>
        <v>0</v>
      </c>
      <c r="I30" s="4"/>
      <c r="J30" s="4">
        <f>TRUNC(I30*C30,0)</f>
        <v>0</v>
      </c>
      <c r="K30" s="4">
        <f t="shared" si="3"/>
        <v>0</v>
      </c>
      <c r="L30" s="4">
        <f t="shared" si="2"/>
        <v>0</v>
      </c>
      <c r="M30" s="2" t="s">
        <v>108</v>
      </c>
    </row>
    <row r="31" spans="1:13" x14ac:dyDescent="0.2">
      <c r="A31" s="2" t="s">
        <v>42</v>
      </c>
      <c r="B31" s="2" t="s">
        <v>108</v>
      </c>
      <c r="C31" s="2"/>
      <c r="D31" s="2" t="s">
        <v>108</v>
      </c>
      <c r="E31" s="5"/>
      <c r="F31" s="4">
        <f>TRUNC(F32,0)</f>
        <v>0</v>
      </c>
      <c r="G31" s="5"/>
      <c r="H31" s="4">
        <f>TRUNC(H32,0)</f>
        <v>0</v>
      </c>
      <c r="I31" s="5"/>
      <c r="J31" s="4">
        <f>TRUNC(J32,0)</f>
        <v>0</v>
      </c>
      <c r="K31" s="4">
        <f t="shared" si="3"/>
        <v>0</v>
      </c>
      <c r="L31" s="4">
        <f t="shared" si="2"/>
        <v>0</v>
      </c>
      <c r="M31" s="2" t="s">
        <v>108</v>
      </c>
    </row>
    <row r="32" spans="1:13" x14ac:dyDescent="0.2">
      <c r="A32" s="2" t="s">
        <v>81</v>
      </c>
      <c r="B32" s="2" t="s">
        <v>108</v>
      </c>
      <c r="C32" s="2">
        <v>108</v>
      </c>
      <c r="D32" s="2" t="s">
        <v>82</v>
      </c>
      <c r="E32" s="4"/>
      <c r="F32" s="4">
        <f>TRUNC(E32*C32,0)</f>
        <v>0</v>
      </c>
      <c r="G32" s="4"/>
      <c r="H32" s="4">
        <f>TRUNC(G32*C32,0)</f>
        <v>0</v>
      </c>
      <c r="I32" s="4"/>
      <c r="J32" s="4">
        <f>TRUNC(I32*C32,0)</f>
        <v>0</v>
      </c>
      <c r="K32" s="4">
        <f t="shared" si="3"/>
        <v>0</v>
      </c>
      <c r="L32" s="4">
        <f t="shared" si="2"/>
        <v>0</v>
      </c>
      <c r="M32" s="2" t="s">
        <v>108</v>
      </c>
    </row>
    <row r="33" spans="1:13" x14ac:dyDescent="0.2">
      <c r="A33" s="2" t="s">
        <v>89</v>
      </c>
      <c r="B33" s="2" t="s">
        <v>108</v>
      </c>
      <c r="C33" s="2"/>
      <c r="D33" s="2" t="s">
        <v>108</v>
      </c>
      <c r="E33" s="5"/>
      <c r="F33" s="4">
        <f>TRUNC(F34,0)</f>
        <v>0</v>
      </c>
      <c r="G33" s="5"/>
      <c r="H33" s="4">
        <f>TRUNC(H34,0)</f>
        <v>0</v>
      </c>
      <c r="I33" s="5"/>
      <c r="J33" s="4">
        <f>TRUNC(J34,0)</f>
        <v>0</v>
      </c>
      <c r="K33" s="4">
        <f t="shared" si="3"/>
        <v>0</v>
      </c>
      <c r="L33" s="4">
        <f t="shared" si="2"/>
        <v>0</v>
      </c>
      <c r="M33" s="2" t="s">
        <v>108</v>
      </c>
    </row>
    <row r="34" spans="1:13" x14ac:dyDescent="0.2">
      <c r="A34" s="2" t="s">
        <v>72</v>
      </c>
      <c r="B34" s="2" t="s">
        <v>100</v>
      </c>
      <c r="C34" s="2">
        <v>257</v>
      </c>
      <c r="D34" s="2" t="s">
        <v>82</v>
      </c>
      <c r="E34" s="4"/>
      <c r="F34" s="4">
        <f>TRUNC(E34*C34,0)</f>
        <v>0</v>
      </c>
      <c r="G34" s="4"/>
      <c r="H34" s="4">
        <f>TRUNC(G34*C34,0)</f>
        <v>0</v>
      </c>
      <c r="I34" s="4"/>
      <c r="J34" s="4">
        <f>TRUNC(I34*C34,0)</f>
        <v>0</v>
      </c>
      <c r="K34" s="4">
        <f t="shared" si="3"/>
        <v>0</v>
      </c>
      <c r="L34" s="4">
        <f t="shared" si="2"/>
        <v>0</v>
      </c>
      <c r="M34" s="2" t="s">
        <v>108</v>
      </c>
    </row>
    <row r="35" spans="1:13" x14ac:dyDescent="0.2">
      <c r="A35" s="2" t="s">
        <v>34</v>
      </c>
      <c r="B35" s="2" t="s">
        <v>108</v>
      </c>
      <c r="C35" s="2"/>
      <c r="D35" s="2" t="s">
        <v>108</v>
      </c>
      <c r="E35" s="5"/>
      <c r="F35" s="4">
        <f>TRUNC(F36,0)</f>
        <v>0</v>
      </c>
      <c r="G35" s="5"/>
      <c r="H35" s="4">
        <f>TRUNC(H36,0)</f>
        <v>0</v>
      </c>
      <c r="I35" s="5"/>
      <c r="J35" s="4">
        <f>TRUNC(J36,0)</f>
        <v>0</v>
      </c>
      <c r="K35" s="4">
        <f t="shared" si="3"/>
        <v>0</v>
      </c>
      <c r="L35" s="4">
        <f t="shared" si="2"/>
        <v>0</v>
      </c>
      <c r="M35" s="2" t="s">
        <v>108</v>
      </c>
    </row>
    <row r="36" spans="1:13" x14ac:dyDescent="0.2">
      <c r="A36" s="2" t="s">
        <v>76</v>
      </c>
      <c r="B36" s="2" t="s">
        <v>74</v>
      </c>
      <c r="C36" s="2">
        <v>393</v>
      </c>
      <c r="D36" s="2" t="s">
        <v>82</v>
      </c>
      <c r="E36" s="4"/>
      <c r="F36" s="4">
        <f>TRUNC(E36*C36,0)</f>
        <v>0</v>
      </c>
      <c r="G36" s="4"/>
      <c r="H36" s="4">
        <f>TRUNC(G36*C36,0)</f>
        <v>0</v>
      </c>
      <c r="I36" s="4"/>
      <c r="J36" s="4">
        <f>TRUNC(I36*C36,0)</f>
        <v>0</v>
      </c>
      <c r="K36" s="4">
        <f t="shared" si="3"/>
        <v>0</v>
      </c>
      <c r="L36" s="4">
        <f t="shared" si="2"/>
        <v>0</v>
      </c>
      <c r="M36" s="2" t="s">
        <v>108</v>
      </c>
    </row>
    <row r="37" spans="1:13" x14ac:dyDescent="0.2">
      <c r="A37" s="2" t="s">
        <v>36</v>
      </c>
      <c r="B37" s="2" t="s">
        <v>108</v>
      </c>
      <c r="C37" s="2"/>
      <c r="D37" s="2" t="s">
        <v>108</v>
      </c>
      <c r="E37" s="5"/>
      <c r="F37" s="4">
        <f>TRUNC(F38,0)</f>
        <v>0</v>
      </c>
      <c r="G37" s="5"/>
      <c r="H37" s="4">
        <f>TRUNC(H38,0)</f>
        <v>0</v>
      </c>
      <c r="I37" s="5"/>
      <c r="J37" s="4">
        <f>TRUNC(J38,0)</f>
        <v>0</v>
      </c>
      <c r="K37" s="4">
        <f t="shared" si="3"/>
        <v>0</v>
      </c>
      <c r="L37" s="4">
        <f t="shared" si="2"/>
        <v>0</v>
      </c>
      <c r="M37" s="2" t="s">
        <v>108</v>
      </c>
    </row>
    <row r="38" spans="1:13" x14ac:dyDescent="0.2">
      <c r="A38" s="2" t="s">
        <v>26</v>
      </c>
      <c r="B38" s="2" t="s">
        <v>71</v>
      </c>
      <c r="C38" s="2">
        <v>1686</v>
      </c>
      <c r="D38" s="2" t="s">
        <v>85</v>
      </c>
      <c r="E38" s="4"/>
      <c r="F38" s="4">
        <f>TRUNC(E38*C38,0)</f>
        <v>0</v>
      </c>
      <c r="G38" s="4"/>
      <c r="H38" s="4">
        <f>TRUNC(G38*C38,0)</f>
        <v>0</v>
      </c>
      <c r="I38" s="4"/>
      <c r="J38" s="4">
        <f>TRUNC(I38*C38,0)</f>
        <v>0</v>
      </c>
      <c r="K38" s="4">
        <f t="shared" si="3"/>
        <v>0</v>
      </c>
      <c r="L38" s="4">
        <f t="shared" si="2"/>
        <v>0</v>
      </c>
      <c r="M38" s="2" t="s">
        <v>108</v>
      </c>
    </row>
    <row r="39" spans="1:13" x14ac:dyDescent="0.2">
      <c r="A39" s="2" t="s">
        <v>44</v>
      </c>
      <c r="B39" s="2" t="s">
        <v>108</v>
      </c>
      <c r="C39" s="2"/>
      <c r="D39" s="2" t="s">
        <v>108</v>
      </c>
      <c r="E39" s="5"/>
      <c r="F39" s="4">
        <v>0</v>
      </c>
      <c r="G39" s="5"/>
      <c r="H39" s="4">
        <v>0</v>
      </c>
      <c r="I39" s="5"/>
      <c r="J39" s="4">
        <v>0</v>
      </c>
      <c r="K39" s="4">
        <f t="shared" si="3"/>
        <v>0</v>
      </c>
      <c r="L39" s="4">
        <f t="shared" si="2"/>
        <v>0</v>
      </c>
      <c r="M39" s="2" t="s">
        <v>108</v>
      </c>
    </row>
    <row r="40" spans="1:13" x14ac:dyDescent="0.2">
      <c r="A40" s="1"/>
      <c r="B40" s="1"/>
      <c r="C40" s="1"/>
      <c r="D40" s="1"/>
      <c r="E40" s="5"/>
      <c r="F40" s="5"/>
      <c r="G40" s="5"/>
      <c r="H40" s="5"/>
      <c r="I40" s="5"/>
      <c r="J40" s="5"/>
      <c r="K40" s="5"/>
      <c r="L40" s="5"/>
      <c r="M40" s="1"/>
    </row>
    <row r="41" spans="1:13" x14ac:dyDescent="0.2">
      <c r="A41" s="2" t="s">
        <v>17</v>
      </c>
      <c r="B41" s="2" t="s">
        <v>108</v>
      </c>
      <c r="C41" s="2">
        <v>1</v>
      </c>
      <c r="D41" s="2" t="s">
        <v>93</v>
      </c>
      <c r="E41" s="3"/>
      <c r="F41" s="4">
        <f>TRUNC(F43+F44+F45+F46+F48+F49+F51+F52+F53,0)</f>
        <v>0</v>
      </c>
      <c r="G41" s="3"/>
      <c r="H41" s="4">
        <f>TRUNC(H43+H44+H45+H46+H48+H49+H51+H52+H53,0)</f>
        <v>0</v>
      </c>
      <c r="I41" s="3"/>
      <c r="J41" s="4">
        <f>TRUNC(J43+J44+J45+J46+J48+J49+J51+J52+J53,0)</f>
        <v>0</v>
      </c>
      <c r="K41" s="3"/>
      <c r="L41" s="4">
        <f t="shared" ref="L41:L54" si="4">F41+H41+J41</f>
        <v>0</v>
      </c>
      <c r="M41" s="2" t="s">
        <v>108</v>
      </c>
    </row>
    <row r="42" spans="1:13" x14ac:dyDescent="0.2">
      <c r="A42" s="2" t="s">
        <v>1</v>
      </c>
      <c r="B42" s="2" t="s">
        <v>108</v>
      </c>
      <c r="C42" s="2"/>
      <c r="D42" s="2" t="s">
        <v>108</v>
      </c>
      <c r="E42" s="5"/>
      <c r="F42" s="4">
        <f>TRUNC(F43+F44+F45+F46,0)</f>
        <v>0</v>
      </c>
      <c r="G42" s="5"/>
      <c r="H42" s="4">
        <f>TRUNC(H43+H44+H45+H46,0)</f>
        <v>0</v>
      </c>
      <c r="I42" s="5"/>
      <c r="J42" s="4">
        <f>TRUNC(J43+J44+J45+J46,0)</f>
        <v>0</v>
      </c>
      <c r="K42" s="4">
        <f t="shared" ref="K42:K54" si="5">E42+G42+I42</f>
        <v>0</v>
      </c>
      <c r="L42" s="4">
        <f t="shared" si="4"/>
        <v>0</v>
      </c>
      <c r="M42" s="2" t="s">
        <v>108</v>
      </c>
    </row>
    <row r="43" spans="1:13" x14ac:dyDescent="0.2">
      <c r="A43" s="2" t="s">
        <v>105</v>
      </c>
      <c r="B43" s="2" t="s">
        <v>18</v>
      </c>
      <c r="C43" s="2">
        <v>81</v>
      </c>
      <c r="D43" s="2" t="s">
        <v>62</v>
      </c>
      <c r="E43" s="4"/>
      <c r="F43" s="4">
        <f>TRUNC(E43*C43,0)</f>
        <v>0</v>
      </c>
      <c r="G43" s="4"/>
      <c r="H43" s="4">
        <f>TRUNC(G43*C43,0)</f>
        <v>0</v>
      </c>
      <c r="I43" s="4"/>
      <c r="J43" s="4">
        <f>TRUNC(I43*C43,0)</f>
        <v>0</v>
      </c>
      <c r="K43" s="4">
        <f t="shared" si="5"/>
        <v>0</v>
      </c>
      <c r="L43" s="4">
        <f t="shared" si="4"/>
        <v>0</v>
      </c>
      <c r="M43" s="2" t="s">
        <v>108</v>
      </c>
    </row>
    <row r="44" spans="1:13" x14ac:dyDescent="0.2">
      <c r="A44" s="2" t="s">
        <v>13</v>
      </c>
      <c r="B44" s="2" t="s">
        <v>84</v>
      </c>
      <c r="C44" s="2">
        <v>5</v>
      </c>
      <c r="D44" s="2" t="s">
        <v>82</v>
      </c>
      <c r="E44" s="4"/>
      <c r="F44" s="4">
        <f>TRUNC(E44*C44,0)</f>
        <v>0</v>
      </c>
      <c r="G44" s="4"/>
      <c r="H44" s="4">
        <f>TRUNC(G44*C44,0)</f>
        <v>0</v>
      </c>
      <c r="I44" s="4"/>
      <c r="J44" s="4">
        <f>TRUNC(I44*C44,0)</f>
        <v>0</v>
      </c>
      <c r="K44" s="4">
        <f t="shared" si="5"/>
        <v>0</v>
      </c>
      <c r="L44" s="4">
        <f t="shared" si="4"/>
        <v>0</v>
      </c>
      <c r="M44" s="2" t="s">
        <v>108</v>
      </c>
    </row>
    <row r="45" spans="1:13" x14ac:dyDescent="0.2">
      <c r="A45" s="2" t="s">
        <v>51</v>
      </c>
      <c r="B45" s="2" t="s">
        <v>21</v>
      </c>
      <c r="C45" s="2">
        <v>5</v>
      </c>
      <c r="D45" s="2" t="s">
        <v>85</v>
      </c>
      <c r="E45" s="4"/>
      <c r="F45" s="4">
        <f>TRUNC(E45*C45,0)</f>
        <v>0</v>
      </c>
      <c r="G45" s="4"/>
      <c r="H45" s="4">
        <f>TRUNC(G45*C45,0)</f>
        <v>0</v>
      </c>
      <c r="I45" s="4"/>
      <c r="J45" s="4">
        <f>TRUNC(I45*C45,0)</f>
        <v>0</v>
      </c>
      <c r="K45" s="4">
        <f t="shared" si="5"/>
        <v>0</v>
      </c>
      <c r="L45" s="4">
        <f t="shared" si="4"/>
        <v>0</v>
      </c>
      <c r="M45" s="2" t="s">
        <v>108</v>
      </c>
    </row>
    <row r="46" spans="1:13" x14ac:dyDescent="0.2">
      <c r="A46" s="2" t="s">
        <v>16</v>
      </c>
      <c r="B46" s="2" t="s">
        <v>78</v>
      </c>
      <c r="C46" s="2">
        <v>0.106</v>
      </c>
      <c r="D46" s="2" t="s">
        <v>82</v>
      </c>
      <c r="E46" s="4"/>
      <c r="F46" s="4">
        <f>TRUNC(E46*C46,0)</f>
        <v>0</v>
      </c>
      <c r="G46" s="4"/>
      <c r="H46" s="4">
        <f>TRUNC(G46*C46,0)</f>
        <v>0</v>
      </c>
      <c r="I46" s="4"/>
      <c r="J46" s="4">
        <f>TRUNC(I46*C46,0)</f>
        <v>0</v>
      </c>
      <c r="K46" s="4">
        <f t="shared" si="5"/>
        <v>0</v>
      </c>
      <c r="L46" s="4">
        <f t="shared" si="4"/>
        <v>0</v>
      </c>
      <c r="M46" s="2" t="s">
        <v>108</v>
      </c>
    </row>
    <row r="47" spans="1:13" x14ac:dyDescent="0.2">
      <c r="A47" s="2" t="s">
        <v>48</v>
      </c>
      <c r="B47" s="2" t="s">
        <v>108</v>
      </c>
      <c r="C47" s="2"/>
      <c r="D47" s="2" t="s">
        <v>108</v>
      </c>
      <c r="E47" s="5"/>
      <c r="F47" s="4">
        <f>TRUNC(F48+F49,0)</f>
        <v>0</v>
      </c>
      <c r="G47" s="5"/>
      <c r="H47" s="4">
        <f>TRUNC(H48+H49,0)</f>
        <v>0</v>
      </c>
      <c r="I47" s="5"/>
      <c r="J47" s="4">
        <f>TRUNC(J48+J49,0)</f>
        <v>0</v>
      </c>
      <c r="K47" s="4">
        <f t="shared" si="5"/>
        <v>0</v>
      </c>
      <c r="L47" s="4">
        <f t="shared" si="4"/>
        <v>0</v>
      </c>
      <c r="M47" s="2" t="s">
        <v>108</v>
      </c>
    </row>
    <row r="48" spans="1:13" x14ac:dyDescent="0.2">
      <c r="A48" s="2" t="s">
        <v>83</v>
      </c>
      <c r="B48" s="2" t="s">
        <v>98</v>
      </c>
      <c r="C48" s="2">
        <v>38</v>
      </c>
      <c r="D48" s="2" t="s">
        <v>62</v>
      </c>
      <c r="E48" s="4"/>
      <c r="F48" s="4">
        <f>TRUNC(E48*C48,0)</f>
        <v>0</v>
      </c>
      <c r="G48" s="4"/>
      <c r="H48" s="4">
        <f>TRUNC(G48*C48,0)</f>
        <v>0</v>
      </c>
      <c r="I48" s="4"/>
      <c r="J48" s="4">
        <f>TRUNC(I48*C48,0)</f>
        <v>0</v>
      </c>
      <c r="K48" s="4">
        <f t="shared" si="5"/>
        <v>0</v>
      </c>
      <c r="L48" s="4">
        <f t="shared" si="4"/>
        <v>0</v>
      </c>
      <c r="M48" s="2" t="s">
        <v>108</v>
      </c>
    </row>
    <row r="49" spans="1:13" x14ac:dyDescent="0.2">
      <c r="A49" s="2" t="s">
        <v>16</v>
      </c>
      <c r="B49" s="2" t="s">
        <v>78</v>
      </c>
      <c r="C49" s="2">
        <v>3.7999999999999999E-2</v>
      </c>
      <c r="D49" s="2" t="s">
        <v>82</v>
      </c>
      <c r="E49" s="4"/>
      <c r="F49" s="4">
        <f>TRUNC(E49*C49,0)</f>
        <v>0</v>
      </c>
      <c r="G49" s="4"/>
      <c r="H49" s="4">
        <f>TRUNC(G49*C49,0)</f>
        <v>0</v>
      </c>
      <c r="I49" s="4"/>
      <c r="J49" s="4">
        <f>TRUNC(I49*C49,0)</f>
        <v>0</v>
      </c>
      <c r="K49" s="4">
        <f t="shared" si="5"/>
        <v>0</v>
      </c>
      <c r="L49" s="4">
        <f t="shared" si="4"/>
        <v>0</v>
      </c>
      <c r="M49" s="2" t="s">
        <v>108</v>
      </c>
    </row>
    <row r="50" spans="1:13" x14ac:dyDescent="0.2">
      <c r="A50" s="2" t="s">
        <v>86</v>
      </c>
      <c r="B50" s="2" t="s">
        <v>108</v>
      </c>
      <c r="C50" s="2"/>
      <c r="D50" s="2" t="s">
        <v>108</v>
      </c>
      <c r="E50" s="5"/>
      <c r="F50" s="4">
        <f>TRUNC(F51+F52+F53,0)</f>
        <v>0</v>
      </c>
      <c r="G50" s="5"/>
      <c r="H50" s="4">
        <f>TRUNC(H51+H52+H53,0)</f>
        <v>0</v>
      </c>
      <c r="I50" s="5"/>
      <c r="J50" s="4">
        <f>TRUNC(J51+J52+J53,0)</f>
        <v>0</v>
      </c>
      <c r="K50" s="4">
        <f t="shared" si="5"/>
        <v>0</v>
      </c>
      <c r="L50" s="4">
        <f t="shared" si="4"/>
        <v>0</v>
      </c>
      <c r="M50" s="2" t="s">
        <v>108</v>
      </c>
    </row>
    <row r="51" spans="1:13" x14ac:dyDescent="0.2">
      <c r="A51" s="2" t="s">
        <v>13</v>
      </c>
      <c r="B51" s="2" t="s">
        <v>84</v>
      </c>
      <c r="C51" s="2">
        <v>1</v>
      </c>
      <c r="D51" s="2" t="s">
        <v>82</v>
      </c>
      <c r="E51" s="4"/>
      <c r="F51" s="4">
        <f>TRUNC(E51*C51,0)</f>
        <v>0</v>
      </c>
      <c r="G51" s="4"/>
      <c r="H51" s="4">
        <f>TRUNC(G51*C51,0)</f>
        <v>0</v>
      </c>
      <c r="I51" s="4"/>
      <c r="J51" s="4">
        <f>TRUNC(I51*C51,0)</f>
        <v>0</v>
      </c>
      <c r="K51" s="4">
        <f t="shared" si="5"/>
        <v>0</v>
      </c>
      <c r="L51" s="4">
        <f t="shared" si="4"/>
        <v>0</v>
      </c>
      <c r="M51" s="2" t="s">
        <v>108</v>
      </c>
    </row>
    <row r="52" spans="1:13" x14ac:dyDescent="0.2">
      <c r="A52" s="2" t="s">
        <v>13</v>
      </c>
      <c r="B52" s="2" t="s">
        <v>0</v>
      </c>
      <c r="C52" s="2">
        <v>3</v>
      </c>
      <c r="D52" s="2" t="s">
        <v>82</v>
      </c>
      <c r="E52" s="4"/>
      <c r="F52" s="4">
        <f>TRUNC(E52*C52,0)</f>
        <v>0</v>
      </c>
      <c r="G52" s="4"/>
      <c r="H52" s="4">
        <f>TRUNC(G52*C52,0)</f>
        <v>0</v>
      </c>
      <c r="I52" s="4"/>
      <c r="J52" s="4">
        <f>TRUNC(I52*C52,0)</f>
        <v>0</v>
      </c>
      <c r="K52" s="4">
        <f t="shared" si="5"/>
        <v>0</v>
      </c>
      <c r="L52" s="4">
        <f t="shared" si="4"/>
        <v>0</v>
      </c>
      <c r="M52" s="2" t="s">
        <v>108</v>
      </c>
    </row>
    <row r="53" spans="1:13" x14ac:dyDescent="0.2">
      <c r="A53" s="2" t="s">
        <v>51</v>
      </c>
      <c r="B53" s="2" t="s">
        <v>21</v>
      </c>
      <c r="C53" s="2">
        <v>36</v>
      </c>
      <c r="D53" s="2" t="s">
        <v>85</v>
      </c>
      <c r="E53" s="4"/>
      <c r="F53" s="4">
        <f>TRUNC(E53*C53,0)</f>
        <v>0</v>
      </c>
      <c r="G53" s="4"/>
      <c r="H53" s="4">
        <f>TRUNC(G53*C53,0)</f>
        <v>0</v>
      </c>
      <c r="I53" s="4"/>
      <c r="J53" s="4">
        <f>TRUNC(I53*C53,0)</f>
        <v>0</v>
      </c>
      <c r="K53" s="4">
        <f t="shared" si="5"/>
        <v>0</v>
      </c>
      <c r="L53" s="4">
        <f t="shared" si="4"/>
        <v>0</v>
      </c>
      <c r="M53" s="2" t="s">
        <v>108</v>
      </c>
    </row>
    <row r="54" spans="1:13" x14ac:dyDescent="0.2">
      <c r="A54" s="2" t="s">
        <v>44</v>
      </c>
      <c r="B54" s="2" t="s">
        <v>108</v>
      </c>
      <c r="C54" s="2"/>
      <c r="D54" s="2" t="s">
        <v>108</v>
      </c>
      <c r="E54" s="5"/>
      <c r="F54" s="4">
        <v>0</v>
      </c>
      <c r="G54" s="5"/>
      <c r="H54" s="4">
        <v>0</v>
      </c>
      <c r="I54" s="5"/>
      <c r="J54" s="4">
        <v>0</v>
      </c>
      <c r="K54" s="4">
        <f t="shared" si="5"/>
        <v>0</v>
      </c>
      <c r="L54" s="4">
        <f t="shared" si="4"/>
        <v>0</v>
      </c>
      <c r="M54" s="2" t="s">
        <v>108</v>
      </c>
    </row>
    <row r="55" spans="1:13" x14ac:dyDescent="0.2">
      <c r="A55" s="1"/>
      <c r="B55" s="1"/>
      <c r="C55" s="1"/>
      <c r="D55" s="1"/>
      <c r="E55" s="5"/>
      <c r="F55" s="5"/>
      <c r="G55" s="5"/>
      <c r="H55" s="5"/>
      <c r="I55" s="5"/>
      <c r="J55" s="5"/>
      <c r="K55" s="5"/>
      <c r="L55" s="5"/>
      <c r="M55" s="1"/>
    </row>
    <row r="56" spans="1:13" x14ac:dyDescent="0.2">
      <c r="A56" s="2" t="s">
        <v>31</v>
      </c>
      <c r="B56" s="2" t="s">
        <v>108</v>
      </c>
      <c r="C56" s="2">
        <v>1</v>
      </c>
      <c r="D56" s="2" t="s">
        <v>93</v>
      </c>
      <c r="E56" s="3"/>
      <c r="F56" s="4">
        <f>TRUNC(F58,0)</f>
        <v>0</v>
      </c>
      <c r="G56" s="3"/>
      <c r="H56" s="4">
        <f>TRUNC(H58,0)</f>
        <v>0</v>
      </c>
      <c r="I56" s="3"/>
      <c r="J56" s="4">
        <f>TRUNC(J58,0)</f>
        <v>0</v>
      </c>
      <c r="K56" s="3"/>
      <c r="L56" s="4">
        <f>F56+H56+J56</f>
        <v>0</v>
      </c>
      <c r="M56" s="2" t="s">
        <v>108</v>
      </c>
    </row>
    <row r="57" spans="1:13" x14ac:dyDescent="0.2">
      <c r="A57" s="2" t="s">
        <v>43</v>
      </c>
      <c r="B57" s="2" t="s">
        <v>108</v>
      </c>
      <c r="C57" s="2"/>
      <c r="D57" s="2" t="s">
        <v>108</v>
      </c>
      <c r="E57" s="5"/>
      <c r="F57" s="4">
        <f>TRUNC(F58,0)</f>
        <v>0</v>
      </c>
      <c r="G57" s="5"/>
      <c r="H57" s="4">
        <f>TRUNC(H58,0)</f>
        <v>0</v>
      </c>
      <c r="I57" s="5"/>
      <c r="J57" s="4">
        <f>TRUNC(J58,0)</f>
        <v>0</v>
      </c>
      <c r="K57" s="4">
        <f>E57+G57+I57</f>
        <v>0</v>
      </c>
      <c r="L57" s="4">
        <f>F57+H57+J57</f>
        <v>0</v>
      </c>
      <c r="M57" s="2" t="s">
        <v>108</v>
      </c>
    </row>
    <row r="58" spans="1:13" x14ac:dyDescent="0.2">
      <c r="A58" s="2" t="s">
        <v>92</v>
      </c>
      <c r="B58" s="2" t="s">
        <v>5</v>
      </c>
      <c r="C58" s="2">
        <v>88</v>
      </c>
      <c r="D58" s="2" t="s">
        <v>38</v>
      </c>
      <c r="E58" s="4"/>
      <c r="F58" s="4">
        <f>TRUNC(E58*C58,0)</f>
        <v>0</v>
      </c>
      <c r="G58" s="4"/>
      <c r="H58" s="4">
        <f>TRUNC(G58*C58,0)</f>
        <v>0</v>
      </c>
      <c r="I58" s="4"/>
      <c r="J58" s="4">
        <f>TRUNC(I58*C58,0)</f>
        <v>0</v>
      </c>
      <c r="K58" s="4">
        <f>E58+G58+I58</f>
        <v>0</v>
      </c>
      <c r="L58" s="4">
        <f>F58+H58+J58</f>
        <v>0</v>
      </c>
      <c r="M58" s="2" t="s">
        <v>108</v>
      </c>
    </row>
    <row r="59" spans="1:13" x14ac:dyDescent="0.2">
      <c r="A59" s="2" t="s">
        <v>44</v>
      </c>
      <c r="B59" s="2" t="s">
        <v>108</v>
      </c>
      <c r="C59" s="2"/>
      <c r="D59" s="2" t="s">
        <v>108</v>
      </c>
      <c r="E59" s="5"/>
      <c r="F59" s="4">
        <v>0</v>
      </c>
      <c r="G59" s="5"/>
      <c r="H59" s="4">
        <v>0</v>
      </c>
      <c r="I59" s="5"/>
      <c r="J59" s="4">
        <v>0</v>
      </c>
      <c r="K59" s="4">
        <f>E59+G59+I59</f>
        <v>0</v>
      </c>
      <c r="L59" s="4">
        <f>F59+H59+J59</f>
        <v>0</v>
      </c>
      <c r="M59" s="2" t="s">
        <v>108</v>
      </c>
    </row>
    <row r="60" spans="1:13" x14ac:dyDescent="0.2">
      <c r="A60" s="1"/>
      <c r="B60" s="1"/>
      <c r="C60" s="1"/>
      <c r="D60" s="1"/>
      <c r="E60" s="5"/>
      <c r="F60" s="5"/>
      <c r="G60" s="5"/>
      <c r="H60" s="5"/>
      <c r="I60" s="5"/>
      <c r="J60" s="5"/>
      <c r="K60" s="5"/>
      <c r="L60" s="5"/>
      <c r="M60" s="1"/>
    </row>
    <row r="61" spans="1:13" x14ac:dyDescent="0.2">
      <c r="A61" s="2" t="s">
        <v>39</v>
      </c>
      <c r="B61" s="2" t="s">
        <v>108</v>
      </c>
      <c r="C61" s="2">
        <v>1</v>
      </c>
      <c r="D61" s="2" t="s">
        <v>93</v>
      </c>
      <c r="E61" s="3"/>
      <c r="F61" s="4">
        <f>TRUNC(F63+F64+F65+F66+F67+F68+F69,0)</f>
        <v>0</v>
      </c>
      <c r="G61" s="3"/>
      <c r="H61" s="4">
        <f>TRUNC(H63+H64+H65+H66+H67+H68+H69,0)</f>
        <v>0</v>
      </c>
      <c r="I61" s="3"/>
      <c r="J61" s="4">
        <f>TRUNC(J63+J64+J65+J66+J67+J68+J69,0)</f>
        <v>0</v>
      </c>
      <c r="K61" s="3"/>
      <c r="L61" s="4">
        <f t="shared" ref="L61:L70" si="6">F61+H61+J61</f>
        <v>0</v>
      </c>
      <c r="M61" s="2"/>
    </row>
    <row r="62" spans="1:13" x14ac:dyDescent="0.2">
      <c r="A62" s="2" t="s">
        <v>99</v>
      </c>
      <c r="B62" s="2" t="s">
        <v>108</v>
      </c>
      <c r="C62" s="2"/>
      <c r="D62" s="2" t="s">
        <v>108</v>
      </c>
      <c r="E62" s="5"/>
      <c r="F62" s="4">
        <f>TRUNC(F63+F64+F65+F66+F67+F68+F69,0)</f>
        <v>0</v>
      </c>
      <c r="G62" s="5"/>
      <c r="H62" s="4">
        <f>TRUNC(H63+H64+H65+H66+H67+H68+H69,0)</f>
        <v>0</v>
      </c>
      <c r="I62" s="5"/>
      <c r="J62" s="4">
        <f>TRUNC(J63+J64+J65+J66+J67+J68+J69,0)</f>
        <v>0</v>
      </c>
      <c r="K62" s="4">
        <f t="shared" ref="K62:K70" si="7">E62+G62+I62</f>
        <v>0</v>
      </c>
      <c r="L62" s="4">
        <f t="shared" si="6"/>
        <v>0</v>
      </c>
      <c r="M62" s="2"/>
    </row>
    <row r="63" spans="1:13" x14ac:dyDescent="0.2">
      <c r="A63" s="2" t="s">
        <v>58</v>
      </c>
      <c r="B63" s="2" t="s">
        <v>6</v>
      </c>
      <c r="C63" s="2">
        <v>7</v>
      </c>
      <c r="D63" s="2" t="s">
        <v>38</v>
      </c>
      <c r="E63" s="4"/>
      <c r="F63" s="4">
        <f t="shared" ref="F63:F69" si="8">TRUNC(E63*C63,0)</f>
        <v>0</v>
      </c>
      <c r="G63" s="4"/>
      <c r="H63" s="4"/>
      <c r="I63" s="4"/>
      <c r="J63" s="4"/>
      <c r="K63" s="4">
        <f t="shared" si="7"/>
        <v>0</v>
      </c>
      <c r="L63" s="4">
        <f t="shared" si="6"/>
        <v>0</v>
      </c>
      <c r="M63" s="2"/>
    </row>
    <row r="64" spans="1:13" x14ac:dyDescent="0.2">
      <c r="A64" s="2" t="s">
        <v>58</v>
      </c>
      <c r="B64" s="2" t="s">
        <v>95</v>
      </c>
      <c r="C64" s="2">
        <v>2</v>
      </c>
      <c r="D64" s="2" t="s">
        <v>38</v>
      </c>
      <c r="E64" s="4"/>
      <c r="F64" s="4">
        <f t="shared" si="8"/>
        <v>0</v>
      </c>
      <c r="G64" s="4"/>
      <c r="H64" s="4"/>
      <c r="I64" s="4"/>
      <c r="J64" s="4"/>
      <c r="K64" s="4">
        <f t="shared" si="7"/>
        <v>0</v>
      </c>
      <c r="L64" s="4">
        <f t="shared" si="6"/>
        <v>0</v>
      </c>
      <c r="M64" s="2"/>
    </row>
    <row r="65" spans="1:13" x14ac:dyDescent="0.2">
      <c r="A65" s="2" t="s">
        <v>103</v>
      </c>
      <c r="B65" s="2" t="s">
        <v>108</v>
      </c>
      <c r="C65" s="2">
        <v>1</v>
      </c>
      <c r="D65" s="2" t="s">
        <v>82</v>
      </c>
      <c r="E65" s="4"/>
      <c r="F65" s="4">
        <f t="shared" si="8"/>
        <v>0</v>
      </c>
      <c r="G65" s="4"/>
      <c r="H65" s="4"/>
      <c r="I65" s="4"/>
      <c r="J65" s="4"/>
      <c r="K65" s="4">
        <f t="shared" si="7"/>
        <v>0</v>
      </c>
      <c r="L65" s="4">
        <f t="shared" si="6"/>
        <v>0</v>
      </c>
      <c r="M65" s="2"/>
    </row>
    <row r="66" spans="1:13" x14ac:dyDescent="0.2">
      <c r="A66" s="2" t="s">
        <v>106</v>
      </c>
      <c r="B66" s="2" t="s">
        <v>2</v>
      </c>
      <c r="C66" s="2">
        <v>3</v>
      </c>
      <c r="D66" s="2" t="s">
        <v>59</v>
      </c>
      <c r="E66" s="4"/>
      <c r="F66" s="4">
        <f t="shared" si="8"/>
        <v>0</v>
      </c>
      <c r="G66" s="4"/>
      <c r="H66" s="4"/>
      <c r="I66" s="4"/>
      <c r="J66" s="4"/>
      <c r="K66" s="4">
        <f t="shared" si="7"/>
        <v>0</v>
      </c>
      <c r="L66" s="4">
        <f t="shared" si="6"/>
        <v>0</v>
      </c>
      <c r="M66" s="2"/>
    </row>
    <row r="67" spans="1:13" x14ac:dyDescent="0.2">
      <c r="A67" s="2" t="s">
        <v>11</v>
      </c>
      <c r="B67" s="2" t="s">
        <v>63</v>
      </c>
      <c r="C67" s="2">
        <v>3</v>
      </c>
      <c r="D67" s="2" t="s">
        <v>66</v>
      </c>
      <c r="E67" s="4"/>
      <c r="F67" s="4">
        <f t="shared" si="8"/>
        <v>0</v>
      </c>
      <c r="G67" s="4"/>
      <c r="H67" s="4"/>
      <c r="I67" s="4"/>
      <c r="J67" s="4"/>
      <c r="K67" s="4">
        <f t="shared" si="7"/>
        <v>0</v>
      </c>
      <c r="L67" s="4">
        <f t="shared" si="6"/>
        <v>0</v>
      </c>
      <c r="M67" s="2"/>
    </row>
    <row r="68" spans="1:13" x14ac:dyDescent="0.2">
      <c r="A68" s="2" t="s">
        <v>56</v>
      </c>
      <c r="B68" s="2" t="s">
        <v>96</v>
      </c>
      <c r="C68" s="2">
        <v>3</v>
      </c>
      <c r="D68" s="2" t="s">
        <v>66</v>
      </c>
      <c r="E68" s="4"/>
      <c r="F68" s="4">
        <f t="shared" si="8"/>
        <v>0</v>
      </c>
      <c r="G68" s="4"/>
      <c r="H68" s="4"/>
      <c r="I68" s="4"/>
      <c r="J68" s="4"/>
      <c r="K68" s="4">
        <f t="shared" si="7"/>
        <v>0</v>
      </c>
      <c r="L68" s="4">
        <f t="shared" si="6"/>
        <v>0</v>
      </c>
      <c r="M68" s="2"/>
    </row>
    <row r="69" spans="1:13" x14ac:dyDescent="0.2">
      <c r="A69" s="2" t="s">
        <v>67</v>
      </c>
      <c r="B69" s="2" t="s">
        <v>96</v>
      </c>
      <c r="C69" s="2">
        <v>3</v>
      </c>
      <c r="D69" s="2" t="s">
        <v>66</v>
      </c>
      <c r="E69" s="4"/>
      <c r="F69" s="4">
        <f t="shared" si="8"/>
        <v>0</v>
      </c>
      <c r="G69" s="4"/>
      <c r="H69" s="4"/>
      <c r="I69" s="4"/>
      <c r="J69" s="4"/>
      <c r="K69" s="4">
        <f t="shared" si="7"/>
        <v>0</v>
      </c>
      <c r="L69" s="4">
        <f t="shared" si="6"/>
        <v>0</v>
      </c>
      <c r="M69" s="2"/>
    </row>
    <row r="70" spans="1:13" x14ac:dyDescent="0.2">
      <c r="A70" s="2" t="s">
        <v>44</v>
      </c>
      <c r="B70" s="2" t="s">
        <v>108</v>
      </c>
      <c r="C70" s="2"/>
      <c r="D70" s="2" t="s">
        <v>108</v>
      </c>
      <c r="E70" s="5"/>
      <c r="F70" s="4">
        <v>0</v>
      </c>
      <c r="G70" s="5"/>
      <c r="H70" s="4">
        <v>0</v>
      </c>
      <c r="I70" s="5"/>
      <c r="J70" s="4">
        <v>0</v>
      </c>
      <c r="K70" s="4">
        <f t="shared" si="7"/>
        <v>0</v>
      </c>
      <c r="L70" s="4">
        <f t="shared" si="6"/>
        <v>0</v>
      </c>
      <c r="M70" s="2"/>
    </row>
    <row r="71" spans="1:13" x14ac:dyDescent="0.2">
      <c r="A71" s="1"/>
      <c r="B71" s="1"/>
      <c r="C71" s="1"/>
      <c r="D71" s="1"/>
      <c r="E71" s="5"/>
      <c r="F71" s="5"/>
      <c r="G71" s="5"/>
      <c r="H71" s="5"/>
      <c r="I71" s="5"/>
      <c r="J71" s="5"/>
      <c r="K71" s="5"/>
      <c r="L71" s="5"/>
      <c r="M71" s="1"/>
    </row>
    <row r="72" spans="1:13" x14ac:dyDescent="0.2">
      <c r="A72" s="2" t="s">
        <v>64</v>
      </c>
      <c r="B72" s="2" t="s">
        <v>108</v>
      </c>
      <c r="C72" s="2">
        <v>1</v>
      </c>
      <c r="D72" s="2" t="s">
        <v>93</v>
      </c>
      <c r="E72" s="3"/>
      <c r="F72" s="4">
        <f>TRUNC(F74+F75+F76+F77,0)</f>
        <v>10470000</v>
      </c>
      <c r="G72" s="3"/>
      <c r="H72" s="4">
        <f>TRUNC(H74+H75+H76+H77,0)</f>
        <v>0</v>
      </c>
      <c r="I72" s="3"/>
      <c r="J72" s="4">
        <f>TRUNC(J74+J75+J76+J77,0)</f>
        <v>0</v>
      </c>
      <c r="K72" s="3"/>
      <c r="L72" s="4">
        <f t="shared" ref="L72:L78" si="9">F72+H72+J72</f>
        <v>10470000</v>
      </c>
      <c r="M72" s="2"/>
    </row>
    <row r="73" spans="1:13" x14ac:dyDescent="0.2">
      <c r="A73" s="2" t="s">
        <v>80</v>
      </c>
      <c r="B73" s="2" t="s">
        <v>108</v>
      </c>
      <c r="C73" s="2"/>
      <c r="D73" s="2" t="s">
        <v>108</v>
      </c>
      <c r="E73" s="5"/>
      <c r="F73" s="4">
        <f>TRUNC(F74+F75+F76+F77,0)</f>
        <v>10470000</v>
      </c>
      <c r="G73" s="5"/>
      <c r="H73" s="4">
        <f>TRUNC(H74+H75+H76+H77,0)</f>
        <v>0</v>
      </c>
      <c r="I73" s="5"/>
      <c r="J73" s="4">
        <f>TRUNC(J74+J75+J76+J77,0)</f>
        <v>0</v>
      </c>
      <c r="K73" s="4">
        <f t="shared" ref="K73:K78" si="10">E73+G73+I73</f>
        <v>0</v>
      </c>
      <c r="L73" s="4">
        <f t="shared" si="9"/>
        <v>10470000</v>
      </c>
      <c r="M73" s="2"/>
    </row>
    <row r="74" spans="1:13" x14ac:dyDescent="0.2">
      <c r="A74" s="2" t="s">
        <v>53</v>
      </c>
      <c r="B74" s="2" t="s">
        <v>65</v>
      </c>
      <c r="C74" s="2">
        <v>20</v>
      </c>
      <c r="D74" s="2" t="s">
        <v>9</v>
      </c>
      <c r="E74" s="4">
        <v>69220</v>
      </c>
      <c r="F74" s="4">
        <f>TRUNC(E74*C74,0)</f>
        <v>1384400</v>
      </c>
      <c r="G74" s="4">
        <v>0</v>
      </c>
      <c r="H74" s="4"/>
      <c r="I74" s="4">
        <v>0</v>
      </c>
      <c r="J74" s="4"/>
      <c r="K74" s="4">
        <f t="shared" si="10"/>
        <v>69220</v>
      </c>
      <c r="L74" s="4">
        <f t="shared" si="9"/>
        <v>1384400</v>
      </c>
      <c r="M74" s="2"/>
    </row>
    <row r="75" spans="1:13" x14ac:dyDescent="0.2">
      <c r="A75" s="2" t="s">
        <v>40</v>
      </c>
      <c r="B75" s="2" t="s">
        <v>97</v>
      </c>
      <c r="C75" s="2">
        <v>33</v>
      </c>
      <c r="D75" s="2" t="s">
        <v>9</v>
      </c>
      <c r="E75" s="4">
        <v>273410</v>
      </c>
      <c r="F75" s="4">
        <f>TRUNC(E75*C75,0)</f>
        <v>9022530</v>
      </c>
      <c r="G75" s="4">
        <v>0</v>
      </c>
      <c r="H75" s="4"/>
      <c r="I75" s="4">
        <v>0</v>
      </c>
      <c r="J75" s="4"/>
      <c r="K75" s="4">
        <f t="shared" si="10"/>
        <v>273410</v>
      </c>
      <c r="L75" s="4">
        <f t="shared" si="9"/>
        <v>9022530</v>
      </c>
      <c r="M75" s="2"/>
    </row>
    <row r="76" spans="1:13" x14ac:dyDescent="0.2">
      <c r="A76" s="2" t="s">
        <v>3</v>
      </c>
      <c r="B76" s="2" t="s">
        <v>68</v>
      </c>
      <c r="C76" s="2">
        <v>1</v>
      </c>
      <c r="D76" s="2" t="s">
        <v>93</v>
      </c>
      <c r="E76" s="5"/>
      <c r="F76" s="4">
        <v>56197</v>
      </c>
      <c r="G76" s="5"/>
      <c r="H76" s="4">
        <v>0</v>
      </c>
      <c r="I76" s="5"/>
      <c r="J76" s="4">
        <v>0</v>
      </c>
      <c r="K76" s="4">
        <f t="shared" si="10"/>
        <v>0</v>
      </c>
      <c r="L76" s="4">
        <f t="shared" si="9"/>
        <v>56197</v>
      </c>
      <c r="M76" s="2"/>
    </row>
    <row r="77" spans="1:13" x14ac:dyDescent="0.2">
      <c r="A77" s="2" t="s">
        <v>107</v>
      </c>
      <c r="B77" s="2" t="s">
        <v>108</v>
      </c>
      <c r="C77" s="2">
        <v>1</v>
      </c>
      <c r="D77" s="2" t="s">
        <v>93</v>
      </c>
      <c r="E77" s="5"/>
      <c r="F77" s="4">
        <v>6873</v>
      </c>
      <c r="G77" s="5"/>
      <c r="H77" s="4">
        <v>0</v>
      </c>
      <c r="I77" s="5"/>
      <c r="J77" s="4">
        <v>0</v>
      </c>
      <c r="K77" s="4">
        <f t="shared" si="10"/>
        <v>0</v>
      </c>
      <c r="L77" s="4">
        <f t="shared" si="9"/>
        <v>6873</v>
      </c>
      <c r="M77" s="2"/>
    </row>
    <row r="78" spans="1:13" x14ac:dyDescent="0.2">
      <c r="A78" s="2" t="s">
        <v>44</v>
      </c>
      <c r="B78" s="2" t="s">
        <v>108</v>
      </c>
      <c r="C78" s="2"/>
      <c r="D78" s="2" t="s">
        <v>108</v>
      </c>
      <c r="E78" s="5"/>
      <c r="F78" s="4">
        <v>0</v>
      </c>
      <c r="G78" s="5"/>
      <c r="H78" s="4">
        <v>0</v>
      </c>
      <c r="I78" s="5"/>
      <c r="J78" s="4">
        <v>0</v>
      </c>
      <c r="K78" s="4">
        <f t="shared" si="10"/>
        <v>0</v>
      </c>
      <c r="L78" s="4">
        <f t="shared" si="9"/>
        <v>0</v>
      </c>
      <c r="M78" s="2" t="s">
        <v>108</v>
      </c>
    </row>
    <row r="79" spans="1:13" x14ac:dyDescent="0.2">
      <c r="A79" s="1"/>
      <c r="B79" s="1"/>
      <c r="C79" s="1"/>
      <c r="D79" s="1"/>
      <c r="E79" s="5"/>
      <c r="F79" s="5"/>
      <c r="G79" s="5"/>
      <c r="H79" s="5"/>
      <c r="I79" s="5"/>
      <c r="J79" s="5"/>
      <c r="K79" s="5"/>
      <c r="L79" s="5"/>
      <c r="M79" s="1"/>
    </row>
  </sheetData>
  <mergeCells count="9">
    <mergeCell ref="I2:J2"/>
    <mergeCell ref="K2:L2"/>
    <mergeCell ref="M2:M3"/>
    <mergeCell ref="A2:A3"/>
    <mergeCell ref="B2:B3"/>
    <mergeCell ref="C2:C3"/>
    <mergeCell ref="D2:D3"/>
    <mergeCell ref="E2:F2"/>
    <mergeCell ref="G2:H2"/>
  </mergeCells>
  <phoneticPr fontId="1" type="noConversion"/>
  <pageMargins left="0.75" right="0.75" top="1" bottom="1" header="0.5" footer="0.5"/>
  <pageSetup paperSize="9" orientation="landscape" copies="0"/>
  <headerFooter alignWithMargins="0">
    <oddHeader>&amp;RPage :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내역서</vt:lpstr>
      <vt:lpstr>내역서!Print_Titles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2015-10-19T07:15:37Z</dcterms:created>
  <dcterms:modified xsi:type="dcterms:W3CDTF">2015-10-20T07:47:35Z</dcterms:modified>
</cp:coreProperties>
</file>